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2000" windowHeight="10440"/>
  </bookViews>
  <sheets>
    <sheet name="Spa 2016" sheetId="1" r:id="rId1"/>
    <sheet name="Change" sheetId="2" r:id="rId2"/>
    <sheet name="Liste" sheetId="3" r:id="rId3"/>
  </sheets>
  <calcPr calcId="145621"/>
</workbook>
</file>

<file path=xl/calcChain.xml><?xml version="1.0" encoding="utf-8"?>
<calcChain xmlns="http://schemas.openxmlformats.org/spreadsheetml/2006/main">
  <c r="J31" i="1" l="1"/>
  <c r="J32" i="1" l="1"/>
  <c r="D8" i="2" l="1"/>
  <c r="F8" i="2"/>
  <c r="G8" i="2" s="1"/>
  <c r="B8" i="2"/>
  <c r="F4" i="2"/>
  <c r="G4" i="2" s="1"/>
  <c r="F5" i="2"/>
  <c r="G5" i="2" s="1"/>
  <c r="F6" i="2"/>
  <c r="G6" i="2" s="1"/>
  <c r="F7" i="2"/>
  <c r="G7" i="2" s="1"/>
  <c r="F9" i="2"/>
  <c r="G9" i="2" s="1"/>
  <c r="F10" i="2"/>
  <c r="G10" i="2" s="1"/>
  <c r="F11" i="2"/>
  <c r="G11" i="2" s="1"/>
  <c r="F3" i="2"/>
  <c r="G3" i="2" s="1"/>
  <c r="D4" i="2"/>
  <c r="D5" i="2"/>
  <c r="D6" i="2"/>
  <c r="D7" i="2"/>
  <c r="D9" i="2"/>
  <c r="D10" i="2"/>
  <c r="D11" i="2"/>
  <c r="D3" i="2"/>
  <c r="B5" i="2"/>
  <c r="B6" i="2"/>
  <c r="B4" i="2" l="1"/>
  <c r="B7" i="2"/>
  <c r="B9" i="2"/>
  <c r="B10" i="2"/>
  <c r="B11" i="2"/>
  <c r="B13" i="2"/>
  <c r="B3" i="2"/>
</calcChain>
</file>

<file path=xl/sharedStrings.xml><?xml version="1.0" encoding="utf-8"?>
<sst xmlns="http://schemas.openxmlformats.org/spreadsheetml/2006/main" count="51" uniqueCount="39">
  <si>
    <t>CPGE</t>
  </si>
  <si>
    <t>Non-membre</t>
  </si>
  <si>
    <t>Transport camion</t>
  </si>
  <si>
    <t>Catégorie</t>
  </si>
  <si>
    <t>Total</t>
  </si>
  <si>
    <t>CHF</t>
  </si>
  <si>
    <t>€</t>
  </si>
  <si>
    <t>Pour tout renseignement complémentaire, contactez
Fabrice Besse au +41 (0) 79 290 9 911</t>
  </si>
  <si>
    <t>Racing</t>
  </si>
  <si>
    <t>Autes clubs Porsche</t>
  </si>
  <si>
    <t xml:space="preserve">Nom / Prénom :   </t>
  </si>
  <si>
    <t>Natel :</t>
  </si>
  <si>
    <t>Mail :</t>
  </si>
  <si>
    <t>Adresse :</t>
  </si>
  <si>
    <t>CV :</t>
  </si>
  <si>
    <t>Cylindrée ( l.)</t>
  </si>
  <si>
    <t>Forfait 2 jours</t>
  </si>
  <si>
    <t>Samedi</t>
  </si>
  <si>
    <t>par jour</t>
  </si>
  <si>
    <t xml:space="preserve">Circuit de Spa-Francorchamps
Samedi 4 et dimanche 5 juin 2016
- Inscription - </t>
  </si>
  <si>
    <t>Samedi 4 juin</t>
  </si>
  <si>
    <t>Dimanche 5 juin</t>
  </si>
  <si>
    <r>
      <t xml:space="preserve">Versement au Club Porsche Genève, à l'UBS Genève avec la mention </t>
    </r>
    <r>
      <rPr>
        <b/>
        <sz val="11"/>
        <rFont val="Arial"/>
        <family val="2"/>
      </rPr>
      <t xml:space="preserve">"Spa 2016"
</t>
    </r>
    <r>
      <rPr>
        <sz val="11"/>
        <rFont val="Arial"/>
        <family val="2"/>
      </rPr>
      <t xml:space="preserve">
</t>
    </r>
    <r>
      <rPr>
        <b/>
        <sz val="11"/>
        <color theme="6" tint="-0.249977111117893"/>
        <rFont val="Arial"/>
        <family val="2"/>
      </rPr>
      <t>Compte en francs suisses :      IBAN : CH30 0024 0240 2298 93L1 T</t>
    </r>
    <r>
      <rPr>
        <b/>
        <sz val="11"/>
        <rFont val="Arial"/>
        <family val="2"/>
      </rPr>
      <t xml:space="preserve">
</t>
    </r>
    <r>
      <rPr>
        <b/>
        <sz val="11"/>
        <color theme="4" tint="-0.249977111117893"/>
        <rFont val="Arial"/>
        <family val="2"/>
      </rPr>
      <t>Compte en euros                :      IBAN : CH57 0024 0240 2298 9340 N</t>
    </r>
  </si>
  <si>
    <t>Dimanche</t>
  </si>
  <si>
    <t>Sport</t>
  </si>
  <si>
    <t>Nombre :</t>
  </si>
  <si>
    <t xml:space="preserve">Nombre : </t>
  </si>
  <si>
    <t>Samedi :</t>
  </si>
  <si>
    <t>Dimanche :</t>
  </si>
  <si>
    <t>Repas vendredi soir 3 juin à l'Hôtel de la Source</t>
  </si>
  <si>
    <t>Liste 1</t>
  </si>
  <si>
    <t>Liste 2</t>
  </si>
  <si>
    <t>Liste 3</t>
  </si>
  <si>
    <t>X</t>
  </si>
  <si>
    <t>Voiture (Ex. : 997 4S):</t>
  </si>
  <si>
    <t>Année :</t>
  </si>
  <si>
    <t>Box-Rangée/jour</t>
  </si>
  <si>
    <t>Box-Place/jour</t>
  </si>
  <si>
    <t xml:space="preserve">Repas de midi au restaurant "Pit Brasserie"
incluant un "open bar" dans le box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</si>
</sst>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_-\ [$€-1]"/>
    <numFmt numFmtId="166" formatCode="&quot;CHF&quot;\ #,##0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u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2" fontId="19" fillId="0" borderId="0" xfId="0" applyNumberFormat="1" applyFont="1"/>
    <xf numFmtId="0" fontId="0" fillId="2" borderId="0" xfId="0" applyFill="1"/>
    <xf numFmtId="164" fontId="19" fillId="0" borderId="0" xfId="0" applyNumberFormat="1" applyFont="1"/>
    <xf numFmtId="1" fontId="19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166" fontId="9" fillId="0" borderId="9" xfId="0" applyNumberFormat="1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 applyProtection="1">
      <alignment horizontal="center" vertical="center" wrapText="1"/>
    </xf>
    <xf numFmtId="166" fontId="9" fillId="0" borderId="1" xfId="0" applyNumberFormat="1" applyFont="1" applyBorder="1" applyAlignment="1" applyProtection="1">
      <alignment horizontal="center" vertical="center" wrapText="1"/>
    </xf>
    <xf numFmtId="166" fontId="10" fillId="0" borderId="9" xfId="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>
      <alignment horizontal="center" vertical="center" wrapText="1"/>
    </xf>
    <xf numFmtId="166" fontId="10" fillId="0" borderId="1" xfId="0" applyNumberFormat="1" applyFont="1" applyBorder="1" applyAlignment="1" applyProtection="1">
      <alignment horizontal="center" vertical="center" wrapText="1"/>
    </xf>
    <xf numFmtId="166" fontId="3" fillId="0" borderId="23" xfId="0" applyNumberFormat="1" applyFont="1" applyBorder="1" applyAlignment="1" applyProtection="1">
      <alignment horizontal="center" vertical="center" wrapText="1"/>
    </xf>
    <xf numFmtId="165" fontId="3" fillId="0" borderId="6" xfId="0" applyNumberFormat="1" applyFont="1" applyBorder="1" applyAlignment="1" applyProtection="1">
      <alignment horizontal="center" vertical="center" wrapText="1"/>
    </xf>
    <xf numFmtId="166" fontId="3" fillId="0" borderId="6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/>
    </xf>
    <xf numFmtId="166" fontId="9" fillId="0" borderId="12" xfId="0" applyNumberFormat="1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0" fillId="0" borderId="13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165" fontId="9" fillId="0" borderId="22" xfId="0" applyNumberFormat="1" applyFont="1" applyBorder="1" applyAlignment="1" applyProtection="1">
      <alignment horizontal="center" vertical="center" wrapText="1"/>
    </xf>
    <xf numFmtId="165" fontId="10" fillId="0" borderId="16" xfId="0" applyNumberFormat="1" applyFont="1" applyBorder="1" applyAlignment="1" applyProtection="1">
      <alignment horizontal="center" vertical="center" wrapText="1"/>
    </xf>
    <xf numFmtId="166" fontId="3" fillId="0" borderId="27" xfId="0" applyNumberFormat="1" applyFont="1" applyBorder="1" applyAlignment="1" applyProtection="1">
      <alignment horizontal="center" vertical="center"/>
    </xf>
    <xf numFmtId="165" fontId="3" fillId="0" borderId="22" xfId="0" applyNumberFormat="1" applyFont="1" applyBorder="1" applyAlignment="1" applyProtection="1">
      <alignment horizontal="center" vertical="center"/>
    </xf>
    <xf numFmtId="166" fontId="3" fillId="0" borderId="30" xfId="0" applyNumberFormat="1" applyFont="1" applyBorder="1" applyAlignment="1" applyProtection="1">
      <alignment horizontal="center" vertical="center"/>
    </xf>
    <xf numFmtId="165" fontId="3" fillId="0" borderId="28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5" borderId="12" xfId="0" applyFont="1" applyFill="1" applyBorder="1" applyAlignment="1" applyProtection="1">
      <alignment horizontal="right" vertical="center"/>
    </xf>
    <xf numFmtId="0" fontId="5" fillId="5" borderId="7" xfId="0" applyFont="1" applyFill="1" applyBorder="1" applyAlignment="1" applyProtection="1">
      <alignment horizontal="right" vertical="center"/>
    </xf>
    <xf numFmtId="166" fontId="10" fillId="0" borderId="6" xfId="0" applyNumberFormat="1" applyFont="1" applyBorder="1" applyAlignment="1" applyProtection="1">
      <alignment horizontal="center" vertical="center" wrapText="1"/>
    </xf>
    <xf numFmtId="165" fontId="10" fillId="0" borderId="28" xfId="0" applyNumberFormat="1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/>
    </xf>
    <xf numFmtId="0" fontId="22" fillId="3" borderId="2" xfId="0" applyFont="1" applyFill="1" applyBorder="1" applyAlignment="1" applyProtection="1">
      <alignment horizontal="center" vertical="center" wrapText="1"/>
      <protection locked="0"/>
    </xf>
    <xf numFmtId="0" fontId="22" fillId="3" borderId="17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3" fillId="0" borderId="33" xfId="0" applyNumberFormat="1" applyFont="1" applyBorder="1" applyAlignment="1" applyProtection="1">
      <alignment horizontal="center" vertical="center"/>
    </xf>
    <xf numFmtId="165" fontId="3" fillId="0" borderId="16" xfId="0" applyNumberFormat="1" applyFont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0" fillId="0" borderId="21" xfId="0" applyBorder="1" applyAlignment="1" applyProtection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2" fillId="0" borderId="23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vertical="center"/>
    </xf>
    <xf numFmtId="0" fontId="6" fillId="4" borderId="0" xfId="0" applyFont="1" applyFill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vertical="center"/>
    </xf>
    <xf numFmtId="0" fontId="18" fillId="0" borderId="9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vertical="center"/>
    </xf>
    <xf numFmtId="0" fontId="12" fillId="4" borderId="0" xfId="1" applyFont="1" applyFill="1" applyAlignment="1" applyProtection="1">
      <alignment horizontal="left" vertical="center"/>
      <protection locked="0"/>
    </xf>
    <xf numFmtId="0" fontId="16" fillId="4" borderId="0" xfId="0" applyFont="1" applyFill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3" fontId="21" fillId="5" borderId="6" xfId="0" applyNumberFormat="1" applyFont="1" applyFill="1" applyBorder="1" applyAlignment="1" applyProtection="1">
      <alignment horizontal="center" vertical="center"/>
    </xf>
    <xf numFmtId="3" fontId="19" fillId="5" borderId="17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 applyProtection="1">
      <alignment vertical="center"/>
    </xf>
    <xf numFmtId="0" fontId="20" fillId="4" borderId="0" xfId="1" applyFont="1" applyFill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left" vertical="center"/>
    </xf>
    <xf numFmtId="0" fontId="3" fillId="0" borderId="22" xfId="0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3" fontId="21" fillId="5" borderId="12" xfId="0" applyNumberFormat="1" applyFont="1" applyFill="1" applyBorder="1" applyAlignment="1" applyProtection="1">
      <alignment horizontal="center" vertical="center"/>
    </xf>
    <xf numFmtId="3" fontId="19" fillId="5" borderId="26" xfId="0" applyNumberFormat="1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" fillId="0" borderId="24" xfId="0" applyFont="1" applyBorder="1" applyAlignment="1" applyProtection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 wrapText="1"/>
    </xf>
    <xf numFmtId="0" fontId="0" fillId="0" borderId="32" xfId="0" applyBorder="1" applyAlignment="1" applyProtection="1">
      <alignment vertical="center"/>
    </xf>
    <xf numFmtId="0" fontId="3" fillId="0" borderId="16" xfId="0" applyFont="1" applyBorder="1" applyAlignment="1" applyProtection="1">
      <alignment horizontal="right" vertical="center"/>
    </xf>
    <xf numFmtId="0" fontId="0" fillId="0" borderId="32" xfId="0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CFF99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28575</xdr:rowOff>
    </xdr:from>
    <xdr:to>
      <xdr:col>8</xdr:col>
      <xdr:colOff>628650</xdr:colOff>
      <xdr:row>0</xdr:row>
      <xdr:rowOff>782720</xdr:rowOff>
    </xdr:to>
    <xdr:pic>
      <xdr:nvPicPr>
        <xdr:cNvPr id="3" name="Picture 2" descr="Club Porsche Genève (logo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8575"/>
          <a:ext cx="3914775" cy="754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37"/>
  <sheetViews>
    <sheetView tabSelected="1" zoomScaleNormal="100" workbookViewId="0">
      <selection sqref="A1:K1"/>
    </sheetView>
  </sheetViews>
  <sheetFormatPr defaultColWidth="11.42578125" defaultRowHeight="12.75" x14ac:dyDescent="0.2"/>
  <cols>
    <col min="1" max="1" width="6.7109375" style="1" customWidth="1"/>
    <col min="2" max="3" width="9.7109375" style="1" customWidth="1"/>
    <col min="4" max="4" width="9.28515625" style="14" customWidth="1"/>
    <col min="5" max="5" width="6.7109375" style="1" customWidth="1"/>
    <col min="6" max="6" width="9.7109375" style="1" customWidth="1"/>
    <col min="7" max="7" width="9.28515625" style="14" customWidth="1"/>
    <col min="8" max="8" width="6.7109375" style="1" customWidth="1"/>
    <col min="9" max="9" width="9.7109375" style="1" customWidth="1"/>
    <col min="10" max="10" width="9.28515625" style="14" customWidth="1"/>
    <col min="11" max="11" width="6.7109375" style="1" customWidth="1"/>
    <col min="12" max="16384" width="11.42578125" style="1"/>
  </cols>
  <sheetData>
    <row r="1" spans="1:15" ht="69.95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5" ht="54.95" customHeight="1" x14ac:dyDescent="0.25">
      <c r="A2" s="109" t="s">
        <v>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5" ht="23.1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5" ht="18" customHeight="1" x14ac:dyDescent="0.2">
      <c r="A4" s="129" t="s">
        <v>10</v>
      </c>
      <c r="B4" s="130"/>
      <c r="C4" s="113"/>
      <c r="D4" s="113"/>
      <c r="E4" s="115"/>
      <c r="F4" s="115"/>
      <c r="G4" s="115"/>
      <c r="H4" s="115"/>
      <c r="I4" s="115"/>
      <c r="J4" s="115"/>
      <c r="K4" s="115"/>
    </row>
    <row r="5" spans="1:15" ht="9.9499999999999993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5" ht="18" customHeight="1" x14ac:dyDescent="0.2">
      <c r="A6" s="3" t="s">
        <v>11</v>
      </c>
      <c r="B6" s="113"/>
      <c r="C6" s="114"/>
      <c r="D6" s="114"/>
      <c r="E6" s="114"/>
      <c r="F6" s="93" t="s">
        <v>12</v>
      </c>
      <c r="G6" s="132"/>
      <c r="H6" s="113"/>
      <c r="I6" s="113"/>
      <c r="J6" s="113"/>
      <c r="K6" s="133"/>
    </row>
    <row r="7" spans="1:15" ht="9.9499999999999993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5" ht="18" customHeight="1" x14ac:dyDescent="0.2">
      <c r="A8" s="146" t="s">
        <v>13</v>
      </c>
      <c r="B8" s="130"/>
      <c r="C8" s="113"/>
      <c r="D8" s="113"/>
      <c r="E8" s="113"/>
      <c r="F8" s="113"/>
      <c r="G8" s="113"/>
      <c r="H8" s="113"/>
      <c r="I8" s="113"/>
      <c r="J8" s="113"/>
      <c r="K8" s="113"/>
      <c r="L8" s="5"/>
      <c r="M8" s="5"/>
      <c r="N8" s="5"/>
      <c r="O8" s="5"/>
    </row>
    <row r="9" spans="1:15" s="5" customFormat="1" ht="9.9499999999999993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5" s="5" customFormat="1" ht="18" customHeight="1" x14ac:dyDescent="0.2">
      <c r="A10" s="146" t="s">
        <v>34</v>
      </c>
      <c r="B10" s="130"/>
      <c r="C10" s="130"/>
      <c r="D10" s="120"/>
      <c r="E10" s="121"/>
      <c r="F10" s="144"/>
      <c r="G10" s="144"/>
      <c r="H10" s="4"/>
      <c r="I10" s="94" t="s">
        <v>35</v>
      </c>
      <c r="J10" s="120"/>
      <c r="K10" s="121"/>
      <c r="N10" s="13"/>
    </row>
    <row r="11" spans="1:15" s="5" customFormat="1" ht="9.9499999999999993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5" s="5" customFormat="1" ht="18" customHeight="1" x14ac:dyDescent="0.2">
      <c r="A12" s="3" t="s">
        <v>14</v>
      </c>
      <c r="B12" s="113"/>
      <c r="C12" s="144"/>
      <c r="D12" s="144"/>
      <c r="E12" s="92"/>
      <c r="F12" s="145" t="s">
        <v>15</v>
      </c>
      <c r="G12" s="104"/>
      <c r="H12" s="120"/>
      <c r="I12" s="121"/>
      <c r="J12" s="121"/>
      <c r="K12" s="121"/>
    </row>
    <row r="13" spans="1:15" ht="18" customHeight="1" x14ac:dyDescent="0.2">
      <c r="A13" s="15"/>
      <c r="B13" s="15"/>
      <c r="C13" s="15"/>
      <c r="D13" s="15"/>
      <c r="E13" s="15"/>
      <c r="F13" s="15"/>
      <c r="G13" s="15"/>
      <c r="H13" s="15"/>
      <c r="I13" s="66"/>
      <c r="J13" s="15"/>
      <c r="K13" s="15"/>
    </row>
    <row r="14" spans="1:15" ht="19.899999999999999" customHeight="1" x14ac:dyDescent="0.2">
      <c r="A14" s="16"/>
      <c r="B14" s="17"/>
      <c r="C14" s="122" t="s">
        <v>0</v>
      </c>
      <c r="D14" s="123"/>
      <c r="E14" s="124"/>
      <c r="F14" s="125" t="s">
        <v>9</v>
      </c>
      <c r="G14" s="123"/>
      <c r="H14" s="126"/>
      <c r="I14" s="122" t="s">
        <v>1</v>
      </c>
      <c r="J14" s="123"/>
      <c r="K14" s="124"/>
    </row>
    <row r="15" spans="1:15" s="14" customFormat="1" ht="19.899999999999999" customHeight="1" x14ac:dyDescent="0.2">
      <c r="A15" s="18"/>
      <c r="B15" s="19"/>
      <c r="C15" s="20" t="s">
        <v>5</v>
      </c>
      <c r="D15" s="21" t="s">
        <v>6</v>
      </c>
      <c r="E15" s="22"/>
      <c r="F15" s="20" t="s">
        <v>5</v>
      </c>
      <c r="G15" s="21" t="s">
        <v>6</v>
      </c>
      <c r="H15" s="21"/>
      <c r="I15" s="20" t="s">
        <v>5</v>
      </c>
      <c r="J15" s="21" t="s">
        <v>6</v>
      </c>
      <c r="K15" s="22"/>
    </row>
    <row r="16" spans="1:15" ht="19.899999999999999" customHeight="1" x14ac:dyDescent="0.2">
      <c r="A16" s="116" t="s">
        <v>20</v>
      </c>
      <c r="B16" s="117"/>
      <c r="C16" s="23">
        <v>600</v>
      </c>
      <c r="D16" s="24">
        <v>550</v>
      </c>
      <c r="E16" s="80"/>
      <c r="F16" s="25">
        <v>700</v>
      </c>
      <c r="G16" s="24">
        <v>640</v>
      </c>
      <c r="H16" s="82"/>
      <c r="I16" s="23">
        <v>800</v>
      </c>
      <c r="J16" s="24">
        <v>730</v>
      </c>
      <c r="K16" s="80"/>
    </row>
    <row r="17" spans="1:11" ht="19.899999999999999" customHeight="1" x14ac:dyDescent="0.2">
      <c r="A17" s="118" t="s">
        <v>21</v>
      </c>
      <c r="B17" s="119"/>
      <c r="C17" s="26">
        <v>600</v>
      </c>
      <c r="D17" s="27">
        <v>550</v>
      </c>
      <c r="E17" s="80"/>
      <c r="F17" s="28">
        <v>700</v>
      </c>
      <c r="G17" s="27">
        <v>640</v>
      </c>
      <c r="H17" s="82"/>
      <c r="I17" s="26">
        <v>800</v>
      </c>
      <c r="J17" s="27">
        <v>730</v>
      </c>
      <c r="K17" s="80"/>
    </row>
    <row r="18" spans="1:11" ht="19.899999999999999" customHeight="1" x14ac:dyDescent="0.2">
      <c r="A18" s="111" t="s">
        <v>16</v>
      </c>
      <c r="B18" s="112"/>
      <c r="C18" s="29">
        <v>1000</v>
      </c>
      <c r="D18" s="30">
        <v>910</v>
      </c>
      <c r="E18" s="81"/>
      <c r="F18" s="31">
        <v>1200</v>
      </c>
      <c r="G18" s="30">
        <v>1100</v>
      </c>
      <c r="H18" s="83"/>
      <c r="I18" s="29">
        <v>1400</v>
      </c>
      <c r="J18" s="30">
        <v>1270</v>
      </c>
      <c r="K18" s="81"/>
    </row>
    <row r="19" spans="1:11" ht="19.899999999999999" customHeight="1" x14ac:dyDescent="0.2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19.899999999999999" customHeight="1" x14ac:dyDescent="0.2">
      <c r="A20" s="141" t="s">
        <v>38</v>
      </c>
      <c r="B20" s="139"/>
      <c r="C20" s="139"/>
      <c r="D20" s="139"/>
      <c r="E20" s="139"/>
      <c r="F20" s="36" t="s">
        <v>17</v>
      </c>
      <c r="G20" s="37">
        <v>40</v>
      </c>
      <c r="H20" s="67">
        <v>35</v>
      </c>
      <c r="I20" s="38"/>
      <c r="J20" s="38" t="s">
        <v>26</v>
      </c>
      <c r="K20" s="84"/>
    </row>
    <row r="21" spans="1:11" s="14" customFormat="1" ht="19.899999999999999" customHeight="1" x14ac:dyDescent="0.2">
      <c r="A21" s="142"/>
      <c r="B21" s="143"/>
      <c r="C21" s="143"/>
      <c r="D21" s="143"/>
      <c r="E21" s="143"/>
      <c r="F21" s="28" t="s">
        <v>23</v>
      </c>
      <c r="G21" s="28">
        <v>40</v>
      </c>
      <c r="H21" s="68">
        <v>35</v>
      </c>
      <c r="I21" s="39"/>
      <c r="J21" s="39" t="s">
        <v>26</v>
      </c>
      <c r="K21" s="85"/>
    </row>
    <row r="22" spans="1:11" s="6" customFormat="1" ht="19.899999999999999" customHeight="1" x14ac:dyDescent="0.2">
      <c r="A22" s="40"/>
      <c r="B22" s="41"/>
      <c r="C22" s="42"/>
      <c r="D22" s="42"/>
      <c r="E22" s="42"/>
      <c r="F22" s="43"/>
      <c r="G22" s="43"/>
      <c r="H22" s="44"/>
      <c r="I22" s="45"/>
      <c r="J22" s="45"/>
      <c r="K22" s="46"/>
    </row>
    <row r="23" spans="1:11" s="14" customFormat="1" ht="19.899999999999999" customHeight="1" x14ac:dyDescent="0.2">
      <c r="A23" s="111" t="s">
        <v>29</v>
      </c>
      <c r="B23" s="131"/>
      <c r="C23" s="131"/>
      <c r="D23" s="131"/>
      <c r="E23" s="131"/>
      <c r="F23" s="131"/>
      <c r="G23" s="77">
        <v>45</v>
      </c>
      <c r="H23" s="78">
        <v>40</v>
      </c>
      <c r="I23" s="47"/>
      <c r="J23" s="47" t="s">
        <v>25</v>
      </c>
      <c r="K23" s="86"/>
    </row>
    <row r="24" spans="1:11" ht="19.899999999999999" customHeight="1" x14ac:dyDescent="0.2">
      <c r="A24" s="32"/>
      <c r="B24" s="48"/>
      <c r="C24" s="48"/>
      <c r="D24" s="48"/>
      <c r="E24" s="48"/>
      <c r="F24" s="48"/>
      <c r="G24" s="48"/>
      <c r="H24" s="48"/>
      <c r="I24" s="48"/>
      <c r="J24" s="48"/>
      <c r="K24" s="49"/>
    </row>
    <row r="25" spans="1:11" s="7" customFormat="1" ht="19.899999999999999" customHeight="1" x14ac:dyDescent="0.2">
      <c r="A25" s="105" t="s">
        <v>37</v>
      </c>
      <c r="B25" s="106"/>
      <c r="C25" s="69">
        <v>105</v>
      </c>
      <c r="D25" s="70">
        <v>95</v>
      </c>
      <c r="E25" s="50" t="s">
        <v>18</v>
      </c>
      <c r="F25" s="51"/>
      <c r="G25" s="52" t="s">
        <v>27</v>
      </c>
      <c r="H25" s="88"/>
      <c r="I25" s="134" t="s">
        <v>28</v>
      </c>
      <c r="J25" s="135"/>
      <c r="K25" s="87"/>
    </row>
    <row r="26" spans="1:11" s="95" customFormat="1" ht="19.899999999999999" customHeight="1" x14ac:dyDescent="0.2">
      <c r="A26" s="147" t="s">
        <v>36</v>
      </c>
      <c r="B26" s="148"/>
      <c r="C26" s="96">
        <v>210</v>
      </c>
      <c r="D26" s="97">
        <v>190</v>
      </c>
      <c r="E26" s="98" t="s">
        <v>18</v>
      </c>
      <c r="F26" s="99"/>
      <c r="G26" s="100" t="s">
        <v>27</v>
      </c>
      <c r="H26" s="101"/>
      <c r="I26" s="149" t="s">
        <v>28</v>
      </c>
      <c r="J26" s="150"/>
      <c r="K26" s="102"/>
    </row>
    <row r="27" spans="1:11" s="7" customFormat="1" ht="19.899999999999999" customHeight="1" x14ac:dyDescent="0.2">
      <c r="A27" s="79"/>
      <c r="B27" s="48"/>
      <c r="C27" s="48"/>
      <c r="D27" s="48"/>
      <c r="E27" s="53"/>
      <c r="F27" s="48"/>
      <c r="G27" s="48"/>
      <c r="H27" s="48"/>
      <c r="I27" s="48"/>
      <c r="J27" s="48"/>
      <c r="K27" s="49"/>
    </row>
    <row r="28" spans="1:11" ht="19.899999999999999" customHeight="1" x14ac:dyDescent="0.2">
      <c r="A28" s="111" t="s">
        <v>2</v>
      </c>
      <c r="B28" s="131"/>
      <c r="C28" s="140"/>
      <c r="D28" s="71">
        <v>880</v>
      </c>
      <c r="E28" s="72">
        <v>800</v>
      </c>
      <c r="F28" s="89"/>
      <c r="G28" s="54"/>
      <c r="H28" s="54"/>
      <c r="I28" s="54"/>
      <c r="J28" s="54"/>
      <c r="K28" s="55"/>
    </row>
    <row r="29" spans="1:11" ht="19.899999999999999" customHeight="1" x14ac:dyDescent="0.2">
      <c r="A29" s="32"/>
      <c r="B29" s="48"/>
      <c r="C29" s="48"/>
      <c r="D29" s="48"/>
      <c r="E29" s="53"/>
      <c r="F29" s="48"/>
      <c r="G29" s="48"/>
      <c r="H29" s="48"/>
      <c r="I29" s="48"/>
      <c r="J29" s="48"/>
      <c r="K29" s="49"/>
    </row>
    <row r="30" spans="1:11" ht="19.899999999999999" customHeight="1" x14ac:dyDescent="0.2">
      <c r="A30" s="138" t="s">
        <v>3</v>
      </c>
      <c r="B30" s="139"/>
      <c r="C30" s="56" t="s">
        <v>24</v>
      </c>
      <c r="D30" s="56"/>
      <c r="E30" s="90"/>
      <c r="F30" s="48"/>
      <c r="G30" s="48"/>
      <c r="H30" s="57"/>
      <c r="I30" s="57"/>
      <c r="J30" s="57"/>
      <c r="K30" s="58"/>
    </row>
    <row r="31" spans="1:11" ht="19.899999999999999" customHeight="1" x14ac:dyDescent="0.2">
      <c r="A31" s="59"/>
      <c r="B31" s="60"/>
      <c r="C31" s="61" t="s">
        <v>8</v>
      </c>
      <c r="D31" s="61"/>
      <c r="E31" s="91"/>
      <c r="F31" s="48"/>
      <c r="G31" s="48"/>
      <c r="H31" s="62" t="s">
        <v>4</v>
      </c>
      <c r="I31" s="75" t="s">
        <v>5</v>
      </c>
      <c r="J31" s="136">
        <f>E16*C16+E17*C17+E18*C18+H16*F16+H17*F17+H18*F18+K16*I16+K17*I17+K18*I18+K20*G20+K21*G21+K23*G23+H25*C25+K25*C25+H26*C26+K26*C26+F28*D28</f>
        <v>0</v>
      </c>
      <c r="K31" s="137"/>
    </row>
    <row r="32" spans="1:11" ht="19.899999999999999" customHeight="1" x14ac:dyDescent="0.2">
      <c r="A32" s="63"/>
      <c r="B32" s="54"/>
      <c r="C32" s="54"/>
      <c r="D32" s="54"/>
      <c r="E32" s="64"/>
      <c r="F32" s="54"/>
      <c r="G32" s="54"/>
      <c r="H32" s="65"/>
      <c r="I32" s="76" t="s">
        <v>6</v>
      </c>
      <c r="J32" s="127">
        <f>E16*D16+E17*D17+E18*D18+H16*G16+H17*G17+H18*G18+K16*J16+K17*J17+K18*J18+K20*H20+K21*H21+K23*H23+H25*D25+K25*D25+F28*E28</f>
        <v>0</v>
      </c>
      <c r="K32" s="128"/>
    </row>
    <row r="34" spans="1:11" ht="60" customHeight="1" x14ac:dyDescent="0.2">
      <c r="A34" s="107" t="s">
        <v>22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6" spans="1:11" ht="27.95" customHeight="1" x14ac:dyDescent="0.2">
      <c r="A36" s="103" t="s">
        <v>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1:11" ht="15" x14ac:dyDescent="0.2">
      <c r="C37" s="2"/>
      <c r="D37" s="2"/>
    </row>
  </sheetData>
  <sheetProtection sheet="1" objects="1" scenarios="1"/>
  <mergeCells count="32">
    <mergeCell ref="A4:B4"/>
    <mergeCell ref="A23:F23"/>
    <mergeCell ref="G6:K6"/>
    <mergeCell ref="I25:J25"/>
    <mergeCell ref="J31:K31"/>
    <mergeCell ref="A30:B30"/>
    <mergeCell ref="A28:C28"/>
    <mergeCell ref="A20:E21"/>
    <mergeCell ref="D10:G10"/>
    <mergeCell ref="J10:K10"/>
    <mergeCell ref="B12:D12"/>
    <mergeCell ref="F12:G12"/>
    <mergeCell ref="A10:C10"/>
    <mergeCell ref="A8:B8"/>
    <mergeCell ref="A26:B26"/>
    <mergeCell ref="I26:J26"/>
    <mergeCell ref="A36:K36"/>
    <mergeCell ref="A25:B25"/>
    <mergeCell ref="A34:K34"/>
    <mergeCell ref="A1:K1"/>
    <mergeCell ref="A2:K2"/>
    <mergeCell ref="A18:B18"/>
    <mergeCell ref="B6:E6"/>
    <mergeCell ref="C4:K4"/>
    <mergeCell ref="C8:K8"/>
    <mergeCell ref="A16:B16"/>
    <mergeCell ref="A17:B17"/>
    <mergeCell ref="H12:K12"/>
    <mergeCell ref="C14:E14"/>
    <mergeCell ref="F14:H14"/>
    <mergeCell ref="I14:K14"/>
    <mergeCell ref="J32:K32"/>
  </mergeCells>
  <phoneticPr fontId="1" type="noConversion"/>
  <printOptions horizontalCentered="1"/>
  <pageMargins left="0.51181102362204722" right="0.51181102362204722" top="0.39370078740157483" bottom="0.70866141732283472" header="0.31496062992125984" footer="0.39370078740157483"/>
  <pageSetup paperSize="9" orientation="portrait" r:id="rId1"/>
  <headerFooter alignWithMargins="0">
    <oddFooter>&amp;L&amp;8Case postale 2911
CH-1211 Genève 2&amp;C&amp;8www.porsche-club-geneve.ch&amp;R&amp;8Téléphone +41(0)22 311 0 911
Fax +41(0)22 301 0 911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Liste!$A$2:$A$3</xm:f>
          </x14:formula1>
          <xm:sqref>E16:E18 H16:H18 K16:K18 K25:K26 H25:H26</xm:sqref>
        </x14:dataValidation>
        <x14:dataValidation type="list" allowBlank="1" showInputMessage="1" showErrorMessage="1">
          <x14:formula1>
            <xm:f>Liste!$B$2:$B$11</xm:f>
          </x14:formula1>
          <xm:sqref>K20:K21 K23</xm:sqref>
        </x14:dataValidation>
        <x14:dataValidation type="list" allowBlank="1" showInputMessage="1" showErrorMessage="1">
          <x14:formula1>
            <xm:f>Liste!$C$2</xm:f>
          </x14:formula1>
          <xm:sqref>E30:E31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3" sqref="F3"/>
    </sheetView>
  </sheetViews>
  <sheetFormatPr defaultColWidth="11.42578125" defaultRowHeight="12.75" x14ac:dyDescent="0.2"/>
  <cols>
    <col min="2" max="2" width="0" hidden="1" customWidth="1"/>
  </cols>
  <sheetData>
    <row r="1" spans="1:7" x14ac:dyDescent="0.2">
      <c r="A1" s="8" t="s">
        <v>5</v>
      </c>
      <c r="B1" s="8" t="s">
        <v>6</v>
      </c>
    </row>
    <row r="3" spans="1:7" x14ac:dyDescent="0.2">
      <c r="A3" s="10">
        <v>550</v>
      </c>
      <c r="B3" s="9">
        <f t="shared" ref="B3:B11" si="0">A3/$B$16</f>
        <v>523.80952380952374</v>
      </c>
      <c r="C3">
        <v>520</v>
      </c>
      <c r="D3" s="11">
        <f>A3/C3</f>
        <v>1.0576923076923077</v>
      </c>
      <c r="F3" s="12">
        <f>C3*$F$16</f>
        <v>572</v>
      </c>
      <c r="G3" s="12">
        <f>F3-A3</f>
        <v>22</v>
      </c>
    </row>
    <row r="4" spans="1:7" x14ac:dyDescent="0.2">
      <c r="A4" s="10">
        <v>600</v>
      </c>
      <c r="B4" s="9">
        <f t="shared" si="0"/>
        <v>571.42857142857144</v>
      </c>
      <c r="C4">
        <v>570</v>
      </c>
      <c r="D4" s="11">
        <f t="shared" ref="D4:D11" si="1">A4/C4</f>
        <v>1.0526315789473684</v>
      </c>
      <c r="F4" s="12">
        <f t="shared" ref="F4:F11" si="2">C4*$F$16</f>
        <v>627</v>
      </c>
      <c r="G4" s="12">
        <f t="shared" ref="G4:G10" si="3">F4-A4</f>
        <v>27</v>
      </c>
    </row>
    <row r="5" spans="1:7" x14ac:dyDescent="0.2">
      <c r="A5" s="10">
        <v>650</v>
      </c>
      <c r="B5" s="9">
        <f t="shared" si="0"/>
        <v>619.04761904761904</v>
      </c>
      <c r="C5">
        <v>615</v>
      </c>
      <c r="D5" s="11">
        <f t="shared" si="1"/>
        <v>1.056910569105691</v>
      </c>
      <c r="F5" s="12">
        <f t="shared" si="2"/>
        <v>676.5</v>
      </c>
      <c r="G5" s="12">
        <f t="shared" si="3"/>
        <v>26.5</v>
      </c>
    </row>
    <row r="6" spans="1:7" x14ac:dyDescent="0.2">
      <c r="A6" s="10">
        <v>700</v>
      </c>
      <c r="B6" s="9">
        <f t="shared" si="0"/>
        <v>666.66666666666663</v>
      </c>
      <c r="C6">
        <v>665</v>
      </c>
      <c r="D6" s="11">
        <f t="shared" si="1"/>
        <v>1.0526315789473684</v>
      </c>
      <c r="F6" s="12">
        <f t="shared" si="2"/>
        <v>731.50000000000011</v>
      </c>
      <c r="G6" s="12">
        <f t="shared" si="3"/>
        <v>31.500000000000114</v>
      </c>
    </row>
    <row r="7" spans="1:7" x14ac:dyDescent="0.2">
      <c r="A7" s="10">
        <v>750</v>
      </c>
      <c r="B7" s="9">
        <f t="shared" si="0"/>
        <v>714.28571428571422</v>
      </c>
      <c r="C7">
        <v>710</v>
      </c>
      <c r="D7" s="11">
        <f t="shared" si="1"/>
        <v>1.056338028169014</v>
      </c>
      <c r="F7" s="12">
        <f t="shared" si="2"/>
        <v>781.00000000000011</v>
      </c>
      <c r="G7" s="12">
        <f t="shared" si="3"/>
        <v>31.000000000000114</v>
      </c>
    </row>
    <row r="8" spans="1:7" x14ac:dyDescent="0.2">
      <c r="A8" s="10">
        <v>800</v>
      </c>
      <c r="B8" s="9">
        <f t="shared" si="0"/>
        <v>761.90476190476193</v>
      </c>
      <c r="C8">
        <v>755</v>
      </c>
      <c r="D8" s="11">
        <f t="shared" si="1"/>
        <v>1.0596026490066226</v>
      </c>
      <c r="F8" s="12">
        <f t="shared" si="2"/>
        <v>830.50000000000011</v>
      </c>
      <c r="G8" s="12">
        <f t="shared" si="3"/>
        <v>30.500000000000114</v>
      </c>
    </row>
    <row r="9" spans="1:7" x14ac:dyDescent="0.2">
      <c r="A9" s="10">
        <v>900</v>
      </c>
      <c r="B9" s="9">
        <f t="shared" si="0"/>
        <v>857.14285714285711</v>
      </c>
      <c r="C9">
        <v>850</v>
      </c>
      <c r="D9" s="11">
        <f t="shared" si="1"/>
        <v>1.0588235294117647</v>
      </c>
      <c r="F9" s="12">
        <f t="shared" si="2"/>
        <v>935.00000000000011</v>
      </c>
      <c r="G9" s="12">
        <f t="shared" si="3"/>
        <v>35.000000000000114</v>
      </c>
    </row>
    <row r="10" spans="1:7" x14ac:dyDescent="0.2">
      <c r="A10" s="10">
        <v>1200</v>
      </c>
      <c r="B10" s="9">
        <f t="shared" si="0"/>
        <v>1142.8571428571429</v>
      </c>
      <c r="C10">
        <v>1140</v>
      </c>
      <c r="D10" s="11">
        <f t="shared" si="1"/>
        <v>1.0526315789473684</v>
      </c>
      <c r="F10" s="12">
        <f t="shared" si="2"/>
        <v>1254</v>
      </c>
      <c r="G10" s="12">
        <f t="shared" si="3"/>
        <v>54</v>
      </c>
    </row>
    <row r="11" spans="1:7" x14ac:dyDescent="0.2">
      <c r="A11" s="10">
        <v>1300</v>
      </c>
      <c r="B11" s="9">
        <f t="shared" si="0"/>
        <v>1238.0952380952381</v>
      </c>
      <c r="C11">
        <v>1230</v>
      </c>
      <c r="D11" s="11">
        <f t="shared" si="1"/>
        <v>1.056910569105691</v>
      </c>
      <c r="F11" s="12">
        <f t="shared" si="2"/>
        <v>1353</v>
      </c>
      <c r="G11" s="12">
        <f>F11-A11</f>
        <v>53</v>
      </c>
    </row>
    <row r="12" spans="1:7" x14ac:dyDescent="0.2">
      <c r="B12" s="9"/>
    </row>
    <row r="13" spans="1:7" x14ac:dyDescent="0.2">
      <c r="A13">
        <v>40</v>
      </c>
      <c r="B13" s="9">
        <f>A13/$B$16</f>
        <v>38.095238095238095</v>
      </c>
    </row>
    <row r="16" spans="1:7" x14ac:dyDescent="0.2">
      <c r="B16">
        <v>1.05</v>
      </c>
      <c r="F16">
        <v>1.1000000000000001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36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5" sqref="C15"/>
    </sheetView>
  </sheetViews>
  <sheetFormatPr defaultColWidth="11.42578125" defaultRowHeight="12.75" x14ac:dyDescent="0.2"/>
  <cols>
    <col min="1" max="3" width="11.5703125" style="74"/>
  </cols>
  <sheetData>
    <row r="1" spans="1:3" x14ac:dyDescent="0.2">
      <c r="A1" s="73" t="s">
        <v>30</v>
      </c>
      <c r="B1" s="73" t="s">
        <v>31</v>
      </c>
      <c r="C1" s="73" t="s">
        <v>32</v>
      </c>
    </row>
    <row r="2" spans="1:3" x14ac:dyDescent="0.2">
      <c r="A2" s="74">
        <v>1</v>
      </c>
      <c r="B2" s="74">
        <v>1</v>
      </c>
      <c r="C2" s="73" t="s">
        <v>33</v>
      </c>
    </row>
    <row r="3" spans="1:3" x14ac:dyDescent="0.2">
      <c r="A3" s="74">
        <v>2</v>
      </c>
      <c r="B3" s="74">
        <v>2</v>
      </c>
    </row>
    <row r="4" spans="1:3" x14ac:dyDescent="0.2">
      <c r="B4" s="74">
        <v>3</v>
      </c>
    </row>
    <row r="5" spans="1:3" x14ac:dyDescent="0.2">
      <c r="B5" s="74">
        <v>4</v>
      </c>
    </row>
    <row r="6" spans="1:3" x14ac:dyDescent="0.2">
      <c r="B6" s="74">
        <v>5</v>
      </c>
    </row>
    <row r="7" spans="1:3" x14ac:dyDescent="0.2">
      <c r="B7" s="74">
        <v>6</v>
      </c>
    </row>
    <row r="8" spans="1:3" x14ac:dyDescent="0.2">
      <c r="B8" s="74">
        <v>7</v>
      </c>
    </row>
    <row r="9" spans="1:3" x14ac:dyDescent="0.2">
      <c r="B9" s="74">
        <v>8</v>
      </c>
    </row>
    <row r="10" spans="1:3" x14ac:dyDescent="0.2">
      <c r="B10" s="74">
        <v>9</v>
      </c>
    </row>
    <row r="11" spans="1:3" x14ac:dyDescent="0.2">
      <c r="B11" s="74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Spa 2016</vt:lpstr>
      <vt:lpstr>Change</vt:lpstr>
      <vt:lpstr>Liste</vt:lpstr>
    </vt:vector>
  </TitlesOfParts>
  <Company>Fabrice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CPGE</dc:creator>
  <cp:lastModifiedBy>Besse Fabrice</cp:lastModifiedBy>
  <cp:lastPrinted>2016-04-18T06:21:53Z</cp:lastPrinted>
  <dcterms:created xsi:type="dcterms:W3CDTF">2008-01-22T20:59:56Z</dcterms:created>
  <dcterms:modified xsi:type="dcterms:W3CDTF">2016-04-18T07:51:31Z</dcterms:modified>
</cp:coreProperties>
</file>